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MBandung\Paper\"/>
    </mc:Choice>
  </mc:AlternateContent>
  <bookViews>
    <workbookView xWindow="0" yWindow="0" windowWidth="20490" windowHeight="7755"/>
  </bookViews>
  <sheets>
    <sheet name="Konsentrasi spermatozoa" sheetId="1" r:id="rId1"/>
    <sheet name="Motilitas spermatozo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C3" i="1"/>
  <c r="C4" i="1"/>
  <c r="C5" i="1"/>
  <c r="C6" i="1"/>
  <c r="C7" i="1"/>
  <c r="E5" i="1" s="1"/>
  <c r="C8" i="1"/>
  <c r="C9" i="1"/>
  <c r="C10" i="1"/>
  <c r="E8" i="1" s="1"/>
  <c r="C11" i="1"/>
  <c r="C12" i="1"/>
  <c r="C13" i="1"/>
  <c r="E11" i="1" s="1"/>
  <c r="C2" i="1"/>
  <c r="E12" i="2"/>
  <c r="E9" i="2"/>
  <c r="E6" i="2"/>
  <c r="E3" i="2"/>
  <c r="D4" i="2"/>
  <c r="D5" i="2"/>
  <c r="D6" i="2"/>
  <c r="D7" i="2"/>
  <c r="D8" i="2"/>
  <c r="D9" i="2"/>
  <c r="D10" i="2"/>
  <c r="D11" i="2"/>
  <c r="D12" i="2"/>
  <c r="D13" i="2"/>
  <c r="D14" i="2"/>
  <c r="D5" i="1" l="1"/>
  <c r="D11" i="1"/>
  <c r="D8" i="1"/>
  <c r="F6" i="2"/>
  <c r="F9" i="2"/>
  <c r="F12" i="2"/>
  <c r="D3" i="2"/>
  <c r="F3" i="2" l="1"/>
  <c r="G12" i="2"/>
  <c r="G9" i="2"/>
  <c r="G6" i="2"/>
  <c r="G3" i="2"/>
  <c r="H12" i="2"/>
  <c r="H9" i="2"/>
  <c r="H6" i="2"/>
  <c r="H3" i="2"/>
</calcChain>
</file>

<file path=xl/sharedStrings.xml><?xml version="1.0" encoding="utf-8"?>
<sst xmlns="http://schemas.openxmlformats.org/spreadsheetml/2006/main" count="39" uniqueCount="19">
  <si>
    <t>K0</t>
  </si>
  <si>
    <t>KP</t>
  </si>
  <si>
    <t>P1</t>
  </si>
  <si>
    <t>P2</t>
  </si>
  <si>
    <t>Standar deviasi</t>
  </si>
  <si>
    <t>mencit yang tidak dipaparkan asap rokok dan tidak diberi akuades ataupun jeruk nipis</t>
  </si>
  <si>
    <t>Ket</t>
  </si>
  <si>
    <t>mencit yang dipaparkan asap rokok dan diberi air akuades</t>
  </si>
  <si>
    <t>mencit yang dipaparkan asap rokok dan pemberian jeruk nipis 1 mL/100 gram BB</t>
  </si>
  <si>
    <t>mencit yang dipaparkan asap rokok dan pemberian jeruk nipis 2 mL/100 gram BB</t>
  </si>
  <si>
    <t>Jumlah spermatozoa per 70 uL</t>
  </si>
  <si>
    <t>Normal</t>
  </si>
  <si>
    <t>Abnormal</t>
  </si>
  <si>
    <t>Rata-rata Jumlah spermatozoa per 70 uL</t>
  </si>
  <si>
    <t>Konsentrasi spermatozoa (spermatozoa/ mL)</t>
  </si>
  <si>
    <t>Persentase motilitas spermatozoa abnormal (%)</t>
  </si>
  <si>
    <t>Rata-rata persentase motilitas spermatozoa (%)</t>
  </si>
  <si>
    <t>Konsentrasi spermatozoa (juta/ mL)</t>
  </si>
  <si>
    <t>Rata-rata konsentrasi spermatozoa (juta/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</si>
</sst>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2" fillId="0" borderId="1" xfId="0" applyFont="1" applyBorder="1"/>
    <xf numFmtId="0" fontId="0" fillId="0" borderId="1" xfId="0" applyBorder="1" applyAlignment="1">
      <alignment vertical="center"/>
    </xf>
    <xf numFmtId="43" fontId="0" fillId="0" borderId="1" xfId="1" applyFont="1" applyBorder="1"/>
    <xf numFmtId="43" fontId="0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G4" sqref="G4"/>
    </sheetView>
  </sheetViews>
  <sheetFormatPr defaultRowHeight="15" x14ac:dyDescent="0.25"/>
  <cols>
    <col min="2" max="2" width="42.140625" style="2" customWidth="1"/>
    <col min="3" max="3" width="34.140625" style="2" customWidth="1"/>
    <col min="4" max="4" width="16" style="2" bestFit="1" customWidth="1"/>
    <col min="5" max="5" width="51.5703125" style="2" bestFit="1" customWidth="1"/>
  </cols>
  <sheetData>
    <row r="1" spans="1:5" x14ac:dyDescent="0.25">
      <c r="A1" s="3"/>
      <c r="B1" s="5" t="s">
        <v>14</v>
      </c>
      <c r="C1" s="5" t="s">
        <v>17</v>
      </c>
      <c r="D1" s="5" t="s">
        <v>4</v>
      </c>
      <c r="E1" s="5" t="s">
        <v>18</v>
      </c>
    </row>
    <row r="2" spans="1:5" x14ac:dyDescent="0.25">
      <c r="A2" s="6" t="s">
        <v>0</v>
      </c>
      <c r="B2" s="4">
        <v>261500000</v>
      </c>
      <c r="C2" s="4">
        <f>B2/1000000</f>
        <v>261.5</v>
      </c>
      <c r="D2" s="4">
        <f>STDEV(C2:C4)</f>
        <v>13.845125496000389</v>
      </c>
      <c r="E2" s="4">
        <f>AVERAGE(C2:C4)</f>
        <v>245.75</v>
      </c>
    </row>
    <row r="3" spans="1:5" x14ac:dyDescent="0.25">
      <c r="A3" s="6"/>
      <c r="B3" s="4">
        <v>240250000</v>
      </c>
      <c r="C3" s="4">
        <f t="shared" ref="C3:C13" si="0">B3/1000000</f>
        <v>240.25</v>
      </c>
      <c r="D3" s="4"/>
      <c r="E3" s="4"/>
    </row>
    <row r="4" spans="1:5" x14ac:dyDescent="0.25">
      <c r="A4" s="6"/>
      <c r="B4" s="4">
        <v>235500000</v>
      </c>
      <c r="C4" s="4">
        <f t="shared" si="0"/>
        <v>235.5</v>
      </c>
      <c r="D4" s="4"/>
      <c r="E4" s="4"/>
    </row>
    <row r="5" spans="1:5" x14ac:dyDescent="0.25">
      <c r="A5" s="6" t="s">
        <v>1</v>
      </c>
      <c r="B5" s="4">
        <v>115000000</v>
      </c>
      <c r="C5" s="4">
        <f t="shared" si="0"/>
        <v>115</v>
      </c>
      <c r="D5" s="4">
        <f>STDEV(C5:C7)</f>
        <v>10.610529361598003</v>
      </c>
      <c r="E5" s="4">
        <f>AVERAGE(C5:C7)</f>
        <v>126.83333333333333</v>
      </c>
    </row>
    <row r="6" spans="1:5" x14ac:dyDescent="0.25">
      <c r="A6" s="6"/>
      <c r="B6" s="4">
        <v>135500000</v>
      </c>
      <c r="C6" s="4">
        <f t="shared" si="0"/>
        <v>135.5</v>
      </c>
      <c r="D6" s="4"/>
      <c r="E6" s="4"/>
    </row>
    <row r="7" spans="1:5" x14ac:dyDescent="0.25">
      <c r="A7" s="6"/>
      <c r="B7" s="4">
        <v>130000000</v>
      </c>
      <c r="C7" s="4">
        <f t="shared" si="0"/>
        <v>130</v>
      </c>
      <c r="D7" s="4"/>
      <c r="E7" s="4"/>
    </row>
    <row r="8" spans="1:5" x14ac:dyDescent="0.25">
      <c r="A8" s="6" t="s">
        <v>2</v>
      </c>
      <c r="B8" s="4">
        <v>222500000</v>
      </c>
      <c r="C8" s="4">
        <f t="shared" si="0"/>
        <v>222.5</v>
      </c>
      <c r="D8" s="4">
        <f>STDEV(C8:C10)</f>
        <v>12.31868499475492</v>
      </c>
      <c r="E8" s="4">
        <f>AVERAGE(C8:C10)</f>
        <v>224</v>
      </c>
    </row>
    <row r="9" spans="1:5" x14ac:dyDescent="0.25">
      <c r="A9" s="6"/>
      <c r="B9" s="4">
        <v>212500000</v>
      </c>
      <c r="C9" s="4">
        <f t="shared" si="0"/>
        <v>212.5</v>
      </c>
      <c r="D9" s="4"/>
      <c r="E9" s="4"/>
    </row>
    <row r="10" spans="1:5" x14ac:dyDescent="0.25">
      <c r="A10" s="6"/>
      <c r="B10" s="4">
        <v>237000000</v>
      </c>
      <c r="C10" s="4">
        <f t="shared" si="0"/>
        <v>237</v>
      </c>
      <c r="D10" s="4"/>
      <c r="E10" s="4"/>
    </row>
    <row r="11" spans="1:5" x14ac:dyDescent="0.25">
      <c r="A11" s="6" t="s">
        <v>3</v>
      </c>
      <c r="B11" s="4">
        <v>131250000</v>
      </c>
      <c r="C11" s="4">
        <f t="shared" si="0"/>
        <v>131.25</v>
      </c>
      <c r="D11" s="4">
        <f>STDEV(C11:C13)</f>
        <v>13.182216556153723</v>
      </c>
      <c r="E11" s="4">
        <f>AVERAGE(C11:C13)</f>
        <v>118.83333333333333</v>
      </c>
    </row>
    <row r="12" spans="1:5" x14ac:dyDescent="0.25">
      <c r="A12" s="6"/>
      <c r="B12" s="4">
        <v>105000000</v>
      </c>
      <c r="C12" s="4">
        <f t="shared" si="0"/>
        <v>105</v>
      </c>
      <c r="D12" s="4"/>
      <c r="E12" s="4"/>
    </row>
    <row r="13" spans="1:5" x14ac:dyDescent="0.25">
      <c r="A13" s="6"/>
      <c r="B13" s="4">
        <v>120250000</v>
      </c>
      <c r="C13" s="4">
        <f t="shared" si="0"/>
        <v>120.25</v>
      </c>
      <c r="D13" s="4"/>
      <c r="E13" s="4"/>
    </row>
    <row r="14" spans="1:5" x14ac:dyDescent="0.25">
      <c r="A14" t="s">
        <v>6</v>
      </c>
    </row>
    <row r="15" spans="1:5" x14ac:dyDescent="0.25">
      <c r="A15" t="s">
        <v>0</v>
      </c>
      <c r="B15" s="2" t="s">
        <v>5</v>
      </c>
    </row>
    <row r="16" spans="1:5" x14ac:dyDescent="0.25">
      <c r="A16" t="s">
        <v>1</v>
      </c>
      <c r="B16" s="2" t="s">
        <v>7</v>
      </c>
    </row>
    <row r="17" spans="1:2" x14ac:dyDescent="0.25">
      <c r="A17" t="s">
        <v>2</v>
      </c>
      <c r="B17" s="2" t="s">
        <v>8</v>
      </c>
    </row>
    <row r="18" spans="1:2" x14ac:dyDescent="0.25">
      <c r="A18" t="s">
        <v>3</v>
      </c>
      <c r="B18" s="2" t="s">
        <v>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15" zoomScaleNormal="115" workbookViewId="0">
      <selection activeCell="D6" sqref="D6"/>
    </sheetView>
  </sheetViews>
  <sheetFormatPr defaultRowHeight="15" x14ac:dyDescent="0.25"/>
  <cols>
    <col min="2" max="2" width="7.7109375" customWidth="1"/>
    <col min="3" max="3" width="9.7109375" bestFit="1" customWidth="1"/>
    <col min="4" max="4" width="45.85546875" style="1" bestFit="1" customWidth="1"/>
    <col min="5" max="5" width="16" style="1" bestFit="1" customWidth="1"/>
    <col min="6" max="6" width="45.42578125" style="1" bestFit="1" customWidth="1"/>
    <col min="7" max="7" width="18.42578125" customWidth="1"/>
    <col min="8" max="8" width="20.5703125" customWidth="1"/>
  </cols>
  <sheetData>
    <row r="1" spans="1:8" x14ac:dyDescent="0.25">
      <c r="A1" s="3"/>
      <c r="B1" s="12" t="s">
        <v>10</v>
      </c>
      <c r="C1" s="14"/>
      <c r="D1" s="10"/>
      <c r="E1" s="11"/>
      <c r="F1" s="10"/>
      <c r="G1" s="12" t="s">
        <v>13</v>
      </c>
      <c r="H1" s="13"/>
    </row>
    <row r="2" spans="1:8" x14ac:dyDescent="0.25">
      <c r="A2" s="3"/>
      <c r="B2" s="7" t="s">
        <v>11</v>
      </c>
      <c r="C2" s="7" t="s">
        <v>12</v>
      </c>
      <c r="D2" s="9" t="s">
        <v>15</v>
      </c>
      <c r="E2" s="9" t="s">
        <v>4</v>
      </c>
      <c r="F2" s="9" t="s">
        <v>16</v>
      </c>
      <c r="G2" s="7" t="s">
        <v>11</v>
      </c>
      <c r="H2" s="7" t="s">
        <v>12</v>
      </c>
    </row>
    <row r="3" spans="1:8" x14ac:dyDescent="0.25">
      <c r="A3" s="3" t="s">
        <v>0</v>
      </c>
      <c r="B3" s="3">
        <v>252</v>
      </c>
      <c r="C3" s="3">
        <v>17</v>
      </c>
      <c r="D3" s="8">
        <f>C3/SUM(B3:C3)*100</f>
        <v>6.3197026022304827</v>
      </c>
      <c r="E3" s="8">
        <f>STDEV(D3:D5)</f>
        <v>0.74252588803835851</v>
      </c>
      <c r="F3" s="8">
        <f>AVERAGE(D3:D5)</f>
        <v>6.8126607240409855</v>
      </c>
      <c r="G3" s="3">
        <f>AVERAGE(B3:B5)</f>
        <v>273</v>
      </c>
      <c r="H3" s="3">
        <f>AVERAGE(C3:C5)</f>
        <v>20</v>
      </c>
    </row>
    <row r="4" spans="1:8" x14ac:dyDescent="0.25">
      <c r="A4" s="3"/>
      <c r="B4" s="3">
        <v>277</v>
      </c>
      <c r="C4" s="3">
        <v>23</v>
      </c>
      <c r="D4" s="8">
        <f t="shared" ref="D4:D14" si="0">C4/SUM(B4:C4)*100</f>
        <v>7.6666666666666661</v>
      </c>
      <c r="E4" s="8"/>
      <c r="F4" s="8"/>
      <c r="G4" s="3"/>
      <c r="H4" s="3"/>
    </row>
    <row r="5" spans="1:8" x14ac:dyDescent="0.25">
      <c r="A5" s="3"/>
      <c r="B5" s="3">
        <v>290</v>
      </c>
      <c r="C5" s="3">
        <v>20</v>
      </c>
      <c r="D5" s="8">
        <f t="shared" si="0"/>
        <v>6.4516129032258061</v>
      </c>
      <c r="E5" s="8"/>
      <c r="F5" s="8"/>
      <c r="G5" s="3"/>
      <c r="H5" s="3"/>
    </row>
    <row r="6" spans="1:8" x14ac:dyDescent="0.25">
      <c r="A6" s="3" t="s">
        <v>1</v>
      </c>
      <c r="B6" s="3">
        <v>35</v>
      </c>
      <c r="C6" s="3">
        <v>140</v>
      </c>
      <c r="D6" s="8">
        <f t="shared" si="0"/>
        <v>80</v>
      </c>
      <c r="E6" s="8">
        <f>STDEV(D6:D8)</f>
        <v>2.916558920435496</v>
      </c>
      <c r="F6" s="8">
        <f>AVERAGE(D6:D8)</f>
        <v>80.159251769464106</v>
      </c>
      <c r="G6" s="3">
        <f>AVERAGE(B6:B8)</f>
        <v>35</v>
      </c>
      <c r="H6" s="3">
        <f>AVERAGE(C6:C8)</f>
        <v>142</v>
      </c>
    </row>
    <row r="7" spans="1:8" x14ac:dyDescent="0.25">
      <c r="A7" s="3"/>
      <c r="B7" s="3">
        <v>39</v>
      </c>
      <c r="C7" s="3">
        <v>133</v>
      </c>
      <c r="D7" s="8">
        <f t="shared" si="0"/>
        <v>77.325581395348848</v>
      </c>
      <c r="E7" s="8"/>
      <c r="F7" s="8"/>
      <c r="G7" s="3"/>
      <c r="H7" s="3"/>
    </row>
    <row r="8" spans="1:8" x14ac:dyDescent="0.25">
      <c r="A8" s="3"/>
      <c r="B8" s="3">
        <v>31</v>
      </c>
      <c r="C8" s="3">
        <v>153</v>
      </c>
      <c r="D8" s="8">
        <f t="shared" si="0"/>
        <v>83.152173913043484</v>
      </c>
      <c r="E8" s="8"/>
      <c r="F8" s="8"/>
      <c r="G8" s="3"/>
      <c r="H8" s="3"/>
    </row>
    <row r="9" spans="1:8" x14ac:dyDescent="0.25">
      <c r="A9" s="3" t="s">
        <v>2</v>
      </c>
      <c r="B9" s="3">
        <v>78</v>
      </c>
      <c r="C9" s="3">
        <v>113</v>
      </c>
      <c r="D9" s="8">
        <f t="shared" si="0"/>
        <v>59.162303664921467</v>
      </c>
      <c r="E9" s="8">
        <f>STDEV(D9:D11)</f>
        <v>4.0309653864169732</v>
      </c>
      <c r="F9" s="8">
        <f>AVERAGE(D9:D11)</f>
        <v>61.318139821373585</v>
      </c>
      <c r="G9" s="3">
        <f>AVERAGE(B9:B11)</f>
        <v>71</v>
      </c>
      <c r="H9" s="3">
        <f>AVERAGE(C9:C11)</f>
        <v>113</v>
      </c>
    </row>
    <row r="10" spans="1:8" x14ac:dyDescent="0.25">
      <c r="A10" s="3"/>
      <c r="B10" s="3">
        <v>70</v>
      </c>
      <c r="C10" s="3">
        <v>100</v>
      </c>
      <c r="D10" s="8">
        <f t="shared" si="0"/>
        <v>58.82352941176471</v>
      </c>
      <c r="E10" s="8"/>
      <c r="F10" s="8"/>
      <c r="G10" s="3"/>
      <c r="H10" s="3"/>
    </row>
    <row r="11" spans="1:8" x14ac:dyDescent="0.25">
      <c r="A11" s="3"/>
      <c r="B11" s="3">
        <v>65</v>
      </c>
      <c r="C11" s="3">
        <v>126</v>
      </c>
      <c r="D11" s="8">
        <f t="shared" si="0"/>
        <v>65.968586387434556</v>
      </c>
      <c r="E11" s="8"/>
      <c r="F11" s="8"/>
      <c r="G11" s="3"/>
      <c r="H11" s="3"/>
    </row>
    <row r="12" spans="1:8" x14ac:dyDescent="0.25">
      <c r="A12" s="3" t="s">
        <v>3</v>
      </c>
      <c r="B12" s="3">
        <v>37</v>
      </c>
      <c r="C12" s="3">
        <v>156</v>
      </c>
      <c r="D12" s="8">
        <f t="shared" si="0"/>
        <v>80.829015544041454</v>
      </c>
      <c r="E12" s="8">
        <f>STDEV(D12:D14)</f>
        <v>4.2638587243315804</v>
      </c>
      <c r="F12" s="8">
        <f>AVERAGE(D12:D14)</f>
        <v>83.248800056566992</v>
      </c>
      <c r="G12" s="3">
        <f>AVERAGE(B12:B14)</f>
        <v>30</v>
      </c>
      <c r="H12" s="3">
        <f>AVERAGE(C12:C14)</f>
        <v>150</v>
      </c>
    </row>
    <row r="13" spans="1:8" x14ac:dyDescent="0.25">
      <c r="A13" s="3"/>
      <c r="B13" s="3">
        <v>31</v>
      </c>
      <c r="C13" s="3">
        <v>130</v>
      </c>
      <c r="D13" s="8">
        <f t="shared" si="0"/>
        <v>80.745341614906835</v>
      </c>
      <c r="E13" s="8"/>
      <c r="F13" s="8"/>
      <c r="G13" s="3"/>
      <c r="H13" s="3"/>
    </row>
    <row r="14" spans="1:8" x14ac:dyDescent="0.25">
      <c r="A14" s="3"/>
      <c r="B14" s="3">
        <v>22</v>
      </c>
      <c r="C14" s="3">
        <v>164</v>
      </c>
      <c r="D14" s="8">
        <f t="shared" si="0"/>
        <v>88.172043010752688</v>
      </c>
      <c r="E14" s="8"/>
      <c r="F14" s="8"/>
      <c r="G14" s="3"/>
      <c r="H14" s="3"/>
    </row>
    <row r="16" spans="1:8" x14ac:dyDescent="0.25">
      <c r="A16" t="s">
        <v>6</v>
      </c>
      <c r="B16" s="2"/>
      <c r="C16" s="2"/>
      <c r="G16" s="2"/>
      <c r="H16" s="2"/>
    </row>
    <row r="17" spans="1:8" x14ac:dyDescent="0.25">
      <c r="A17" t="s">
        <v>0</v>
      </c>
      <c r="B17" s="2" t="s">
        <v>5</v>
      </c>
      <c r="C17" s="2"/>
      <c r="G17" s="2"/>
      <c r="H17" s="2"/>
    </row>
    <row r="18" spans="1:8" x14ac:dyDescent="0.25">
      <c r="A18" t="s">
        <v>1</v>
      </c>
      <c r="B18" s="2" t="s">
        <v>7</v>
      </c>
      <c r="C18" s="2"/>
      <c r="G18" s="2"/>
      <c r="H18" s="2"/>
    </row>
    <row r="19" spans="1:8" x14ac:dyDescent="0.25">
      <c r="A19" t="s">
        <v>2</v>
      </c>
      <c r="B19" s="2" t="s">
        <v>8</v>
      </c>
      <c r="C19" s="2"/>
      <c r="G19" s="2"/>
      <c r="H19" s="2"/>
    </row>
    <row r="20" spans="1:8" x14ac:dyDescent="0.25">
      <c r="A20" t="s">
        <v>3</v>
      </c>
      <c r="B20" s="2" t="s">
        <v>9</v>
      </c>
      <c r="C20" s="2"/>
      <c r="G20" s="2"/>
      <c r="H20" s="2"/>
    </row>
  </sheetData>
  <mergeCells count="2">
    <mergeCell ref="G1:H1"/>
    <mergeCell ref="B1: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Konsentrasi spermatozoa</vt:lpstr>
      <vt:lpstr>Motilitas spermatozoa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PC</dc:creator>
  <cp:lastModifiedBy>ASUS PC</cp:lastModifiedBy>
  <dcterms:created xsi:type="dcterms:W3CDTF">2019-02-24T13:23:04Z</dcterms:created>
  <dcterms:modified xsi:type="dcterms:W3CDTF">2019-02-25T10:54:55Z</dcterms:modified>
</cp:coreProperties>
</file>